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r. Schmitz\Downloads\"/>
    </mc:Choice>
  </mc:AlternateContent>
  <xr:revisionPtr revIDLastSave="0" documentId="13_ncr:1_{A4453522-B029-49A7-B4C7-3473C134E235}" xr6:coauthVersionLast="47" xr6:coauthVersionMax="47" xr10:uidLastSave="{00000000-0000-0000-0000-000000000000}"/>
  <bookViews>
    <workbookView xWindow="-120" yWindow="-120" windowWidth="29040" windowHeight="15720" xr2:uid="{2F823D87-6D35-433D-B719-83C52E9485FA}"/>
  </bookViews>
  <sheets>
    <sheet name="Stundennachweis" sheetId="2" r:id="rId1"/>
  </sheets>
  <definedNames>
    <definedName name="Schulbegleitung" comment="Bitte auswählen">Stundennachweis!$B$6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D32" i="2" l="1"/>
  <c r="D33" i="2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6" i="2"/>
  <c r="D7" i="2" l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4" i="2"/>
  <c r="D34" i="2" s="1"/>
  <c r="C35" i="2"/>
  <c r="D35" i="2" s="1"/>
  <c r="C36" i="2"/>
  <c r="D36" i="2" s="1"/>
  <c r="C37" i="2"/>
  <c r="C6" i="2"/>
  <c r="D6" i="2" s="1"/>
  <c r="G48" i="2" l="1"/>
  <c r="G46" i="2"/>
  <c r="G44" i="2"/>
  <c r="G4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G42" i="2" l="1"/>
  <c r="G38" i="2" l="1"/>
</calcChain>
</file>

<file path=xl/sharedStrings.xml><?xml version="1.0" encoding="utf-8"?>
<sst xmlns="http://schemas.openxmlformats.org/spreadsheetml/2006/main" count="36" uniqueCount="30">
  <si>
    <t>Stdn.</t>
  </si>
  <si>
    <t>Stundennachweis Mitarbeiter</t>
  </si>
  <si>
    <t>Jahr:</t>
  </si>
  <si>
    <t>Monat:</t>
  </si>
  <si>
    <t>(Unterschrift Mitarbeiter/-in)</t>
  </si>
  <si>
    <t>Bemerkungen:</t>
  </si>
  <si>
    <t>Name Klient/in / Schüler/in</t>
  </si>
  <si>
    <t>Institution/Schule</t>
  </si>
  <si>
    <t>Gesamtstunden:</t>
  </si>
  <si>
    <t>Tag/Datum</t>
  </si>
  <si>
    <t>von</t>
  </si>
  <si>
    <t>bis</t>
  </si>
  <si>
    <t>Angaben der Wahrheit entsprechen:</t>
  </si>
  <si>
    <t>Mit meiner Unterschrift bestätige ich, dass die von mir gemachten</t>
  </si>
  <si>
    <t>Schulbegleitung</t>
  </si>
  <si>
    <t>Kindernest</t>
  </si>
  <si>
    <t>FuD</t>
  </si>
  <si>
    <t>Reisen</t>
  </si>
  <si>
    <t>Vertretung</t>
  </si>
  <si>
    <t>Integrationskind</t>
  </si>
  <si>
    <t>Schulbegleiter/in</t>
  </si>
  <si>
    <t>SB Wochenstunden lt.Vertrag</t>
  </si>
  <si>
    <t>Einsatzort:</t>
  </si>
  <si>
    <t>Max Mustermann</t>
  </si>
  <si>
    <t>Muster SB</t>
  </si>
  <si>
    <t>Urlaub</t>
  </si>
  <si>
    <t>Abt./Art</t>
  </si>
  <si>
    <t>AU</t>
  </si>
  <si>
    <t>Feiertag</t>
  </si>
  <si>
    <t>Realschule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</si>
</sst>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[$-F800]dddd\,\ mmmm\ dd\,\ yyyy"/>
    <numFmt numFmtId="166" formatCode="dd/mm/yyyy\ ddd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vertical="center"/>
    </xf>
    <xf numFmtId="164" fontId="4" fillId="0" borderId="1" xfId="0" applyNumberFormat="1" applyFont="1" applyBorder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2" fontId="4" fillId="0" borderId="3" xfId="0" applyNumberFormat="1" applyFont="1" applyBorder="1"/>
    <xf numFmtId="0" fontId="4" fillId="0" borderId="3" xfId="0" applyFont="1" applyBorder="1"/>
    <xf numFmtId="0" fontId="0" fillId="0" borderId="3" xfId="0" applyBorder="1"/>
    <xf numFmtId="14" fontId="0" fillId="0" borderId="3" xfId="0" applyNumberForma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164" fontId="4" fillId="0" borderId="12" xfId="0" applyNumberFormat="1" applyFont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64" fontId="4" fillId="3" borderId="12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14" fontId="2" fillId="0" borderId="11" xfId="0" applyNumberFormat="1" applyFont="1" applyBorder="1" applyAlignment="1">
      <alignment horizontal="center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1">
    <dxf>
      <fill>
        <patternFill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902097</xdr:colOff>
      <xdr:row>0</xdr:row>
      <xdr:rowOff>0</xdr:rowOff>
    </xdr:from>
    <xdr:to>
      <xdr:col>3</xdr:col>
      <xdr:colOff>595313</xdr:colOff>
      <xdr:row>1</xdr:row>
      <xdr:rowOff>95250</xdr:rowOff>
    </xdr:to>
    <xdr:pic>
      <xdr:nvPicPr>
        <xdr:cNvPr id="2" name="Grafik 0" descr="convida logo groß.tif">
          <a:extLst>
            <a:ext uri="{FF2B5EF4-FFF2-40B4-BE49-F238E27FC236}">
              <a16:creationId xmlns:a16="http://schemas.microsoft.com/office/drawing/2014/main" id="{332FA97A-BABF-46C3-B118-1513A16D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972" y="0"/>
          <a:ext cx="1685529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B6ED-8DEC-4803-9F99-EFAC3EC0043C}">
  <dimension ref="A1:G48"/>
  <sheetViews>
    <sheetView tabSelected="1" topLeftCell="A25" zoomScale="120" zoomScaleNormal="120" workbookViewId="0">
      <selection activeCell="B39" sqref="B39"/>
    </sheetView>
  </sheetViews>
  <sheetFormatPr baseColWidth="10" defaultRowHeight="14.25" x14ac:dyDescent="0.2"/>
  <cols>
    <col min="1" max="1" width="11.375" style="3" customWidth="1"/>
    <col min="2" max="2" width="12.125" style="3" customWidth="1"/>
    <col min="3" max="3" width="24.625" customWidth="1"/>
    <col min="4" max="4" width="17.375" customWidth="1"/>
    <col min="5" max="5" width="8" bestFit="1" customWidth="1"/>
    <col min="6" max="6" width="9.25" customWidth="1"/>
    <col min="7" max="7" width="8" customWidth="1"/>
  </cols>
  <sheetData>
    <row r="1" spans="1:7" ht="36" customHeight="1" x14ac:dyDescent="0.2">
      <c r="A1" s="26" t="s">
        <v>1</v>
      </c>
      <c r="B1" s="26"/>
      <c r="C1" s="26"/>
      <c r="D1" s="26"/>
      <c r="E1" s="30" t="s">
        <v>21</v>
      </c>
      <c r="F1" s="30"/>
      <c r="G1" s="27">
        <v>20</v>
      </c>
    </row>
    <row r="2" spans="1:7" ht="26.25" customHeight="1" x14ac:dyDescent="0.2">
      <c r="A2" s="45" t="s">
        <v>19</v>
      </c>
      <c r="B2" s="45"/>
      <c r="C2" s="41" t="s">
        <v>23</v>
      </c>
      <c r="D2" s="41"/>
      <c r="E2" s="2" t="s">
        <v>2</v>
      </c>
      <c r="F2" s="42">
        <v>2025</v>
      </c>
      <c r="G2" s="42"/>
    </row>
    <row r="3" spans="1:7" ht="31.5" customHeight="1" x14ac:dyDescent="0.2">
      <c r="A3" s="46" t="s">
        <v>20</v>
      </c>
      <c r="B3" s="46"/>
      <c r="C3" s="43" t="s">
        <v>24</v>
      </c>
      <c r="D3" s="43"/>
      <c r="E3" s="2" t="s">
        <v>3</v>
      </c>
      <c r="F3" s="44">
        <v>8</v>
      </c>
      <c r="G3" s="44"/>
    </row>
    <row r="4" spans="1:7" ht="9" customHeight="1" x14ac:dyDescent="0.2">
      <c r="A4" s="16"/>
      <c r="B4" s="16"/>
      <c r="C4" s="1"/>
      <c r="D4" s="1"/>
    </row>
    <row r="5" spans="1:7" ht="15" customHeight="1" x14ac:dyDescent="0.2">
      <c r="A5" s="22" t="s">
        <v>9</v>
      </c>
      <c r="B5" s="23" t="s">
        <v>26</v>
      </c>
      <c r="C5" s="22" t="s">
        <v>6</v>
      </c>
      <c r="D5" s="22" t="s">
        <v>7</v>
      </c>
      <c r="E5" s="24" t="s">
        <v>10</v>
      </c>
      <c r="F5" s="25" t="s">
        <v>11</v>
      </c>
      <c r="G5" s="25" t="s">
        <v>0</v>
      </c>
    </row>
    <row r="6" spans="1:7" ht="18.2" customHeight="1" x14ac:dyDescent="0.2">
      <c r="A6" s="21">
        <f>DATE(F2,F3,1)</f>
        <v>45870</v>
      </c>
      <c r="B6" s="28"/>
      <c r="C6" s="47" t="str">
        <f>IF($B6=$E$40,$C$2,IF($B6=$E$44,$E$44,""))</f>
        <v/>
      </c>
      <c r="D6" s="47" t="str">
        <f t="shared" ref="D6:D8" si="0">IF($C6=$C$2,$B$38,"")</f>
        <v/>
      </c>
      <c r="E6" s="19">
        <v>0.32291666666666669</v>
      </c>
      <c r="F6" s="20">
        <v>0.45833333333333331</v>
      </c>
      <c r="G6" s="15">
        <f>IF(B6="Urlaub",$G$1/5,(F6-E6)*24)</f>
        <v>3.2499999999999991</v>
      </c>
    </row>
    <row r="7" spans="1:7" ht="18.2" customHeight="1" x14ac:dyDescent="0.2">
      <c r="A7" s="21">
        <f>IF(MONTH(A6+1)=MONTH($A$6),A6+1,"")</f>
        <v>45871</v>
      </c>
      <c r="B7" s="28" t="s">
        <v>28</v>
      </c>
      <c r="C7" s="47" t="str">
        <f t="shared" ref="C7:C37" si="1">IF($B7=$E$40,$C$2,IF($B7=$E$44,$E$44,""))</f>
        <v/>
      </c>
      <c r="D7" s="47" t="str">
        <f t="shared" si="0"/>
        <v/>
      </c>
      <c r="E7" s="19">
        <v>0.36458333333333298</v>
      </c>
      <c r="F7" s="20">
        <v>0.5</v>
      </c>
      <c r="G7" s="15">
        <f t="shared" ref="G7:G37" si="2">IF(B7="Urlaub",$G$1/5,(F7-E7)*24)</f>
        <v>3.2500000000000084</v>
      </c>
    </row>
    <row r="8" spans="1:7" ht="18.2" customHeight="1" x14ac:dyDescent="0.2">
      <c r="A8" s="21">
        <f t="shared" ref="A8:A36" si="3">IF(MONTH(A7+1)=MONTH($A$6),A7+1,"")</f>
        <v>45872</v>
      </c>
      <c r="B8" s="28" t="s">
        <v>14</v>
      </c>
      <c r="C8" s="47" t="str">
        <f t="shared" si="1"/>
        <v>Max Mustermann</v>
      </c>
      <c r="D8" s="47" t="str">
        <f t="shared" si="0"/>
        <v>Realschule</v>
      </c>
      <c r="E8" s="19">
        <v>0.40625</v>
      </c>
      <c r="F8" s="20">
        <v>0.54166666666666696</v>
      </c>
      <c r="G8" s="15">
        <f t="shared" si="2"/>
        <v>3.2500000000000071</v>
      </c>
    </row>
    <row r="9" spans="1:7" ht="18.2" customHeight="1" x14ac:dyDescent="0.2">
      <c r="A9" s="21">
        <f t="shared" si="3"/>
        <v>45873</v>
      </c>
      <c r="B9" s="28" t="s">
        <v>14</v>
      </c>
      <c r="C9" s="47" t="str">
        <f t="shared" si="1"/>
        <v>Max Mustermann</v>
      </c>
      <c r="D9" s="47" t="str">
        <f>IF($C9=$C$2,$B$38,"")</f>
        <v>Realschule</v>
      </c>
      <c r="E9" s="19">
        <v>0.44791666666666702</v>
      </c>
      <c r="F9" s="20">
        <v>0.58333333333333304</v>
      </c>
      <c r="G9" s="15">
        <f t="shared" si="2"/>
        <v>3.2499999999999845</v>
      </c>
    </row>
    <row r="10" spans="1:7" ht="18.2" customHeight="1" x14ac:dyDescent="0.2">
      <c r="A10" s="21">
        <f t="shared" si="3"/>
        <v>45874</v>
      </c>
      <c r="B10" s="28"/>
      <c r="C10" s="47" t="str">
        <f t="shared" si="1"/>
        <v/>
      </c>
      <c r="D10" s="47" t="str">
        <f t="shared" ref="D10:D36" si="4">IF($C10=$C$2,$B$38,"")</f>
        <v/>
      </c>
      <c r="E10" s="19">
        <v>0.48958333333333298</v>
      </c>
      <c r="F10" s="20">
        <v>0.625</v>
      </c>
      <c r="G10" s="15">
        <f t="shared" si="2"/>
        <v>3.2500000000000084</v>
      </c>
    </row>
    <row r="11" spans="1:7" ht="18.2" customHeight="1" x14ac:dyDescent="0.2">
      <c r="A11" s="21">
        <f t="shared" si="3"/>
        <v>45875</v>
      </c>
      <c r="B11" s="28" t="s">
        <v>14</v>
      </c>
      <c r="C11" s="47" t="str">
        <f t="shared" si="1"/>
        <v>Max Mustermann</v>
      </c>
      <c r="D11" s="47" t="str">
        <f t="shared" si="4"/>
        <v>Realschule</v>
      </c>
      <c r="E11" s="19">
        <v>0.53125</v>
      </c>
      <c r="F11" s="20">
        <v>0.66666666666666696</v>
      </c>
      <c r="G11" s="15">
        <f t="shared" si="2"/>
        <v>3.2500000000000071</v>
      </c>
    </row>
    <row r="12" spans="1:7" ht="18.2" customHeight="1" x14ac:dyDescent="0.2">
      <c r="A12" s="21">
        <f t="shared" si="3"/>
        <v>45876</v>
      </c>
      <c r="B12" s="28"/>
      <c r="C12" s="47" t="str">
        <f t="shared" si="1"/>
        <v/>
      </c>
      <c r="D12" s="47" t="str">
        <f t="shared" si="4"/>
        <v/>
      </c>
      <c r="E12" s="19">
        <v>0.57291666666666696</v>
      </c>
      <c r="F12" s="20">
        <v>0.70833333333333304</v>
      </c>
      <c r="G12" s="15">
        <f t="shared" si="2"/>
        <v>3.2499999999999858</v>
      </c>
    </row>
    <row r="13" spans="1:7" ht="18.2" customHeight="1" x14ac:dyDescent="0.2">
      <c r="A13" s="21">
        <f t="shared" si="3"/>
        <v>45877</v>
      </c>
      <c r="B13" s="28"/>
      <c r="C13" s="47" t="str">
        <f t="shared" si="1"/>
        <v/>
      </c>
      <c r="D13" s="47" t="str">
        <f t="shared" si="4"/>
        <v/>
      </c>
      <c r="E13" s="19">
        <v>0.61458333333333304</v>
      </c>
      <c r="F13" s="20">
        <v>0.75</v>
      </c>
      <c r="G13" s="15">
        <f t="shared" si="2"/>
        <v>3.2500000000000071</v>
      </c>
    </row>
    <row r="14" spans="1:7" ht="18.2" customHeight="1" x14ac:dyDescent="0.2">
      <c r="A14" s="21">
        <f t="shared" si="3"/>
        <v>45878</v>
      </c>
      <c r="B14" s="28" t="s">
        <v>25</v>
      </c>
      <c r="C14" s="47" t="str">
        <f t="shared" si="1"/>
        <v/>
      </c>
      <c r="D14" s="47" t="str">
        <f t="shared" si="4"/>
        <v/>
      </c>
      <c r="E14" s="19">
        <v>0.65625</v>
      </c>
      <c r="F14" s="20">
        <v>0.79166666666666696</v>
      </c>
      <c r="G14" s="15">
        <f t="shared" si="2"/>
        <v>4</v>
      </c>
    </row>
    <row r="15" spans="1:7" ht="18.2" customHeight="1" x14ac:dyDescent="0.2">
      <c r="A15" s="21">
        <f t="shared" si="3"/>
        <v>45879</v>
      </c>
      <c r="B15" s="28" t="s">
        <v>27</v>
      </c>
      <c r="C15" s="47" t="str">
        <f t="shared" si="1"/>
        <v/>
      </c>
      <c r="D15" s="47" t="str">
        <f t="shared" si="4"/>
        <v/>
      </c>
      <c r="E15" s="19">
        <v>0.69791666666666696</v>
      </c>
      <c r="F15" s="20">
        <v>0.83333333333333304</v>
      </c>
      <c r="G15" s="15">
        <f t="shared" si="2"/>
        <v>3.2499999999999858</v>
      </c>
    </row>
    <row r="16" spans="1:7" ht="18.2" customHeight="1" x14ac:dyDescent="0.2">
      <c r="A16" s="21">
        <f t="shared" si="3"/>
        <v>45880</v>
      </c>
      <c r="B16" s="28"/>
      <c r="C16" s="47" t="str">
        <f t="shared" si="1"/>
        <v/>
      </c>
      <c r="D16" s="47" t="str">
        <f t="shared" si="4"/>
        <v/>
      </c>
      <c r="E16" s="19">
        <v>0.73958333333333304</v>
      </c>
      <c r="F16" s="20">
        <v>0.875</v>
      </c>
      <c r="G16" s="15">
        <f t="shared" si="2"/>
        <v>3.2500000000000071</v>
      </c>
    </row>
    <row r="17" spans="1:7" ht="18.2" customHeight="1" x14ac:dyDescent="0.2">
      <c r="A17" s="21">
        <f t="shared" si="3"/>
        <v>45881</v>
      </c>
      <c r="B17" s="28"/>
      <c r="C17" s="47" t="str">
        <f t="shared" si="1"/>
        <v/>
      </c>
      <c r="D17" s="47" t="str">
        <f t="shared" si="4"/>
        <v/>
      </c>
      <c r="E17" s="19">
        <v>0.78125</v>
      </c>
      <c r="F17" s="20">
        <v>0.91666666666666696</v>
      </c>
      <c r="G17" s="15">
        <f t="shared" si="2"/>
        <v>3.2500000000000071</v>
      </c>
    </row>
    <row r="18" spans="1:7" ht="18.2" customHeight="1" x14ac:dyDescent="0.2">
      <c r="A18" s="21">
        <f t="shared" si="3"/>
        <v>45882</v>
      </c>
      <c r="B18" s="28"/>
      <c r="C18" s="47" t="str">
        <f t="shared" si="1"/>
        <v/>
      </c>
      <c r="D18" s="47" t="str">
        <f t="shared" si="4"/>
        <v/>
      </c>
      <c r="E18" s="19">
        <v>0.82291666666666696</v>
      </c>
      <c r="F18" s="20">
        <v>0.95833333333333304</v>
      </c>
      <c r="G18" s="15">
        <f t="shared" si="2"/>
        <v>3.2499999999999858</v>
      </c>
    </row>
    <row r="19" spans="1:7" ht="18.2" customHeight="1" x14ac:dyDescent="0.2">
      <c r="A19" s="21">
        <f t="shared" si="3"/>
        <v>45883</v>
      </c>
      <c r="B19" s="28"/>
      <c r="C19" s="47" t="str">
        <f t="shared" si="1"/>
        <v/>
      </c>
      <c r="D19" s="47" t="str">
        <f t="shared" si="4"/>
        <v/>
      </c>
      <c r="E19" s="19">
        <v>0.86458333333333304</v>
      </c>
      <c r="F19" s="20">
        <v>1</v>
      </c>
      <c r="G19" s="15">
        <f t="shared" si="2"/>
        <v>3.2500000000000071</v>
      </c>
    </row>
    <row r="20" spans="1:7" ht="18.2" customHeight="1" x14ac:dyDescent="0.2">
      <c r="A20" s="21">
        <f t="shared" si="3"/>
        <v>45884</v>
      </c>
      <c r="B20" s="28"/>
      <c r="C20" s="47" t="str">
        <f t="shared" si="1"/>
        <v/>
      </c>
      <c r="D20" s="47" t="str">
        <f t="shared" si="4"/>
        <v/>
      </c>
      <c r="E20" s="19">
        <v>0.90625</v>
      </c>
      <c r="F20" s="20">
        <v>1.0416666666666701</v>
      </c>
      <c r="G20" s="15">
        <f t="shared" si="2"/>
        <v>3.2500000000000817</v>
      </c>
    </row>
    <row r="21" spans="1:7" ht="18.2" customHeight="1" x14ac:dyDescent="0.2">
      <c r="A21" s="21">
        <f t="shared" si="3"/>
        <v>45885</v>
      </c>
      <c r="B21" s="28"/>
      <c r="C21" s="47" t="str">
        <f t="shared" si="1"/>
        <v/>
      </c>
      <c r="D21" s="47" t="str">
        <f t="shared" si="4"/>
        <v/>
      </c>
      <c r="E21" s="19">
        <v>0.94791666666666696</v>
      </c>
      <c r="F21" s="20">
        <v>1.0833333333333299</v>
      </c>
      <c r="G21" s="15">
        <f t="shared" si="2"/>
        <v>3.2499999999999112</v>
      </c>
    </row>
    <row r="22" spans="1:7" ht="18.2" customHeight="1" x14ac:dyDescent="0.2">
      <c r="A22" s="21">
        <f t="shared" si="3"/>
        <v>45886</v>
      </c>
      <c r="B22" s="28"/>
      <c r="C22" s="47" t="str">
        <f t="shared" si="1"/>
        <v/>
      </c>
      <c r="D22" s="47" t="str">
        <f t="shared" si="4"/>
        <v/>
      </c>
      <c r="E22" s="19">
        <v>0.98958333333333304</v>
      </c>
      <c r="F22" s="20">
        <v>1.125</v>
      </c>
      <c r="G22" s="15">
        <f t="shared" si="2"/>
        <v>3.2500000000000071</v>
      </c>
    </row>
    <row r="23" spans="1:7" ht="18.2" customHeight="1" x14ac:dyDescent="0.2">
      <c r="A23" s="21">
        <f t="shared" si="3"/>
        <v>45887</v>
      </c>
      <c r="B23" s="28"/>
      <c r="C23" s="47" t="str">
        <f t="shared" si="1"/>
        <v/>
      </c>
      <c r="D23" s="47" t="str">
        <f t="shared" si="4"/>
        <v/>
      </c>
      <c r="E23" s="19">
        <v>1.03125</v>
      </c>
      <c r="F23" s="20">
        <v>1.1666666666666701</v>
      </c>
      <c r="G23" s="15">
        <f t="shared" si="2"/>
        <v>3.2500000000000817</v>
      </c>
    </row>
    <row r="24" spans="1:7" ht="18.2" customHeight="1" x14ac:dyDescent="0.2">
      <c r="A24" s="21">
        <f t="shared" si="3"/>
        <v>45888</v>
      </c>
      <c r="B24" s="28"/>
      <c r="C24" s="47" t="str">
        <f t="shared" si="1"/>
        <v/>
      </c>
      <c r="D24" s="47" t="str">
        <f t="shared" si="4"/>
        <v/>
      </c>
      <c r="E24" s="19">
        <v>1.0729166666666701</v>
      </c>
      <c r="F24" s="20">
        <v>1.2083333333333299</v>
      </c>
      <c r="G24" s="15">
        <f t="shared" si="2"/>
        <v>3.2499999999998366</v>
      </c>
    </row>
    <row r="25" spans="1:7" ht="18.2" customHeight="1" x14ac:dyDescent="0.2">
      <c r="A25" s="21">
        <f t="shared" si="3"/>
        <v>45889</v>
      </c>
      <c r="B25" s="28"/>
      <c r="C25" s="47" t="str">
        <f t="shared" si="1"/>
        <v/>
      </c>
      <c r="D25" s="47" t="str">
        <f t="shared" si="4"/>
        <v/>
      </c>
      <c r="E25" s="19">
        <v>1.1145833333333299</v>
      </c>
      <c r="F25" s="20">
        <v>1.25</v>
      </c>
      <c r="G25" s="15">
        <f t="shared" si="2"/>
        <v>3.2500000000000817</v>
      </c>
    </row>
    <row r="26" spans="1:7" ht="18.2" customHeight="1" x14ac:dyDescent="0.2">
      <c r="A26" s="21">
        <f t="shared" si="3"/>
        <v>45890</v>
      </c>
      <c r="B26" s="28"/>
      <c r="C26" s="47" t="str">
        <f t="shared" si="1"/>
        <v/>
      </c>
      <c r="D26" s="47" t="str">
        <f t="shared" si="4"/>
        <v/>
      </c>
      <c r="E26" s="19">
        <v>1.15625</v>
      </c>
      <c r="F26" s="20">
        <v>1.2916666666666701</v>
      </c>
      <c r="G26" s="15">
        <f t="shared" si="2"/>
        <v>3.2500000000000817</v>
      </c>
    </row>
    <row r="27" spans="1:7" ht="18.2" customHeight="1" x14ac:dyDescent="0.2">
      <c r="A27" s="21">
        <f t="shared" si="3"/>
        <v>45891</v>
      </c>
      <c r="B27" s="28"/>
      <c r="C27" s="47" t="str">
        <f t="shared" si="1"/>
        <v/>
      </c>
      <c r="D27" s="47" t="str">
        <f t="shared" si="4"/>
        <v/>
      </c>
      <c r="E27" s="19">
        <v>1.1979166666666701</v>
      </c>
      <c r="F27" s="20">
        <v>1.3333333333333299</v>
      </c>
      <c r="G27" s="15">
        <f t="shared" si="2"/>
        <v>3.2499999999998366</v>
      </c>
    </row>
    <row r="28" spans="1:7" ht="18.2" customHeight="1" x14ac:dyDescent="0.2">
      <c r="A28" s="21">
        <f t="shared" si="3"/>
        <v>45892</v>
      </c>
      <c r="B28" s="28"/>
      <c r="C28" s="47" t="str">
        <f t="shared" si="1"/>
        <v/>
      </c>
      <c r="D28" s="47" t="str">
        <f t="shared" si="4"/>
        <v/>
      </c>
      <c r="E28" s="19">
        <v>1.2395833333333299</v>
      </c>
      <c r="F28" s="20">
        <v>1.375</v>
      </c>
      <c r="G28" s="15">
        <f t="shared" si="2"/>
        <v>3.2500000000000817</v>
      </c>
    </row>
    <row r="29" spans="1:7" ht="18.2" customHeight="1" x14ac:dyDescent="0.2">
      <c r="A29" s="21">
        <f t="shared" si="3"/>
        <v>45893</v>
      </c>
      <c r="B29" s="28"/>
      <c r="C29" s="47" t="str">
        <f t="shared" si="1"/>
        <v/>
      </c>
      <c r="D29" s="47" t="str">
        <f t="shared" si="4"/>
        <v/>
      </c>
      <c r="E29" s="19">
        <v>1.28125</v>
      </c>
      <c r="F29" s="20">
        <v>1.4166666666666701</v>
      </c>
      <c r="G29" s="15">
        <f t="shared" si="2"/>
        <v>3.2500000000000817</v>
      </c>
    </row>
    <row r="30" spans="1:7" ht="18.2" customHeight="1" x14ac:dyDescent="0.2">
      <c r="A30" s="21">
        <f t="shared" si="3"/>
        <v>45894</v>
      </c>
      <c r="B30" s="28" t="s">
        <v>28</v>
      </c>
      <c r="C30" s="47" t="str">
        <f t="shared" si="1"/>
        <v/>
      </c>
      <c r="D30" s="47" t="str">
        <f t="shared" si="4"/>
        <v/>
      </c>
      <c r="E30" s="19">
        <v>1.3229166666666701</v>
      </c>
      <c r="F30" s="20">
        <v>1.4583333333333299</v>
      </c>
      <c r="G30" s="15">
        <f t="shared" si="2"/>
        <v>3.2499999999998366</v>
      </c>
    </row>
    <row r="31" spans="1:7" ht="18.2" customHeight="1" x14ac:dyDescent="0.2">
      <c r="A31" s="21">
        <f t="shared" si="3"/>
        <v>45895</v>
      </c>
      <c r="B31" s="28" t="s">
        <v>28</v>
      </c>
      <c r="C31" s="47" t="str">
        <f t="shared" si="1"/>
        <v/>
      </c>
      <c r="D31" s="47" t="str">
        <f t="shared" si="4"/>
        <v/>
      </c>
      <c r="E31" s="19">
        <v>1.3645833333333299</v>
      </c>
      <c r="F31" s="20">
        <v>1.5</v>
      </c>
      <c r="G31" s="15">
        <f t="shared" si="2"/>
        <v>3.2500000000000817</v>
      </c>
    </row>
    <row r="32" spans="1:7" ht="18.2" customHeight="1" x14ac:dyDescent="0.2">
      <c r="A32" s="21">
        <f t="shared" si="3"/>
        <v>45896</v>
      </c>
      <c r="B32" s="28" t="s">
        <v>25</v>
      </c>
      <c r="C32" s="47"/>
      <c r="D32" s="47" t="str">
        <f t="shared" si="4"/>
        <v/>
      </c>
      <c r="E32" s="19">
        <v>1.40625</v>
      </c>
      <c r="F32" s="20">
        <v>1.5416666666666701</v>
      </c>
      <c r="G32" s="15">
        <f t="shared" si="2"/>
        <v>4</v>
      </c>
    </row>
    <row r="33" spans="1:7" ht="18.2" customHeight="1" x14ac:dyDescent="0.2">
      <c r="A33" s="21">
        <f t="shared" si="3"/>
        <v>45897</v>
      </c>
      <c r="B33" s="28"/>
      <c r="C33" s="47"/>
      <c r="D33" s="47" t="str">
        <f t="shared" si="4"/>
        <v/>
      </c>
      <c r="E33" s="19">
        <v>1.4479166666666701</v>
      </c>
      <c r="F33" s="20">
        <v>1.5833333333333299</v>
      </c>
      <c r="G33" s="15">
        <f t="shared" si="2"/>
        <v>3.2499999999998366</v>
      </c>
    </row>
    <row r="34" spans="1:7" ht="18.2" customHeight="1" x14ac:dyDescent="0.2">
      <c r="A34" s="21">
        <f t="shared" si="3"/>
        <v>45898</v>
      </c>
      <c r="B34" s="28"/>
      <c r="C34" s="47" t="str">
        <f t="shared" si="1"/>
        <v/>
      </c>
      <c r="D34" s="47" t="str">
        <f t="shared" si="4"/>
        <v/>
      </c>
      <c r="E34" s="19">
        <v>1.4895833333333299</v>
      </c>
      <c r="F34" s="20">
        <v>1.625</v>
      </c>
      <c r="G34" s="15">
        <f t="shared" si="2"/>
        <v>3.2500000000000817</v>
      </c>
    </row>
    <row r="35" spans="1:7" ht="18.2" customHeight="1" x14ac:dyDescent="0.2">
      <c r="A35" s="21">
        <f t="shared" si="3"/>
        <v>45899</v>
      </c>
      <c r="B35" s="28"/>
      <c r="C35" s="47" t="str">
        <f t="shared" si="1"/>
        <v/>
      </c>
      <c r="D35" s="47" t="str">
        <f t="shared" si="4"/>
        <v/>
      </c>
      <c r="E35" s="19">
        <v>1.53125</v>
      </c>
      <c r="F35" s="20">
        <v>1.6666666666666701</v>
      </c>
      <c r="G35" s="15">
        <f t="shared" si="2"/>
        <v>3.2500000000000817</v>
      </c>
    </row>
    <row r="36" spans="1:7" ht="18.2" customHeight="1" x14ac:dyDescent="0.2">
      <c r="A36" s="21">
        <f t="shared" si="3"/>
        <v>45900</v>
      </c>
      <c r="B36" s="28"/>
      <c r="C36" s="47" t="str">
        <f t="shared" si="1"/>
        <v/>
      </c>
      <c r="D36" s="47" t="str">
        <f t="shared" si="4"/>
        <v/>
      </c>
      <c r="E36" s="19">
        <v>1.5729166666666701</v>
      </c>
      <c r="F36" s="20">
        <v>1.7083333333333299</v>
      </c>
      <c r="G36" s="15">
        <f t="shared" si="2"/>
        <v>3.2499999999998366</v>
      </c>
    </row>
    <row r="37" spans="1:7" ht="18.2" customHeight="1" x14ac:dyDescent="0.2">
      <c r="A37" s="21"/>
      <c r="B37" s="28"/>
      <c r="C37" s="47" t="str">
        <f t="shared" si="1"/>
        <v/>
      </c>
      <c r="D37" s="47"/>
      <c r="E37" s="14"/>
      <c r="F37" s="5"/>
      <c r="G37" s="15">
        <f t="shared" si="2"/>
        <v>0</v>
      </c>
    </row>
    <row r="38" spans="1:7" ht="21" customHeight="1" thickBot="1" x14ac:dyDescent="0.25">
      <c r="A38" s="17" t="s">
        <v>22</v>
      </c>
      <c r="B38" s="29" t="s">
        <v>29</v>
      </c>
      <c r="C38" s="6"/>
      <c r="D38" s="6"/>
      <c r="E38" s="12" t="s">
        <v>8</v>
      </c>
      <c r="G38" s="8">
        <f>SUM(G6:G37)</f>
        <v>102.24999999999983</v>
      </c>
    </row>
    <row r="39" spans="1:7" ht="7.5" customHeight="1" x14ac:dyDescent="0.2">
      <c r="A39" s="17"/>
      <c r="B39" s="17"/>
      <c r="C39" s="6"/>
      <c r="D39" s="6"/>
    </row>
    <row r="40" spans="1:7" ht="15" customHeight="1" thickBot="1" x14ac:dyDescent="0.25">
      <c r="A40" s="18" t="s">
        <v>13</v>
      </c>
      <c r="B40" s="18"/>
      <c r="C40" s="6"/>
      <c r="D40" s="6"/>
      <c r="E40" s="13" t="s">
        <v>14</v>
      </c>
      <c r="G40" s="8">
        <f>SUMIF(B6:B37,"Schulbegleitung",G6:G37)</f>
        <v>9.7499999999999982</v>
      </c>
    </row>
    <row r="41" spans="1:7" ht="15" customHeight="1" x14ac:dyDescent="0.2">
      <c r="A41" s="18" t="s">
        <v>12</v>
      </c>
      <c r="B41" s="18"/>
      <c r="C41" s="6"/>
      <c r="D41" s="6"/>
    </row>
    <row r="42" spans="1:7" ht="15" customHeight="1" thickBot="1" x14ac:dyDescent="0.25">
      <c r="C42" s="6"/>
      <c r="D42" s="6"/>
      <c r="E42" s="7" t="s">
        <v>18</v>
      </c>
      <c r="G42" s="9">
        <f>SUMIF(B6:B36,"Vertretung SB",G6:G36)</f>
        <v>0</v>
      </c>
    </row>
    <row r="43" spans="1:7" ht="7.5" customHeight="1" thickBot="1" x14ac:dyDescent="0.25">
      <c r="C43" s="10"/>
      <c r="D43" s="11"/>
    </row>
    <row r="44" spans="1:7" ht="15" customHeight="1" thickBot="1" x14ac:dyDescent="0.25">
      <c r="C44" s="40" t="s">
        <v>4</v>
      </c>
      <c r="D44" s="40"/>
      <c r="E44" s="7" t="s">
        <v>15</v>
      </c>
      <c r="G44" s="9">
        <f>SUMIF(B6:B36,"Kindernest",G6:G36)</f>
        <v>0</v>
      </c>
    </row>
    <row r="45" spans="1:7" ht="10.5" customHeight="1" x14ac:dyDescent="0.2">
      <c r="E45" s="4"/>
      <c r="F45" s="4"/>
    </row>
    <row r="46" spans="1:7" ht="18.75" customHeight="1" thickBot="1" x14ac:dyDescent="0.25">
      <c r="A46" s="31" t="s">
        <v>5</v>
      </c>
      <c r="B46" s="32"/>
      <c r="C46" s="32"/>
      <c r="D46" s="33"/>
      <c r="E46" s="7" t="s">
        <v>16</v>
      </c>
      <c r="G46" s="9">
        <f>SUMIF(B6:B36,"FuD",G6:G36)</f>
        <v>0</v>
      </c>
    </row>
    <row r="47" spans="1:7" ht="12.75" customHeight="1" x14ac:dyDescent="0.2">
      <c r="A47" s="34"/>
      <c r="B47" s="35"/>
      <c r="C47" s="35"/>
      <c r="D47" s="36"/>
    </row>
    <row r="48" spans="1:7" ht="15" thickBot="1" x14ac:dyDescent="0.25">
      <c r="A48" s="37"/>
      <c r="B48" s="38"/>
      <c r="C48" s="38"/>
      <c r="D48" s="39"/>
      <c r="E48" s="7" t="s">
        <v>17</v>
      </c>
      <c r="G48" s="9">
        <f>SUMIF(B6:B36,"Reisen",G6:G36)</f>
        <v>0</v>
      </c>
    </row>
  </sheetData>
  <mergeCells count="9">
    <mergeCell ref="E1:F1"/>
    <mergeCell ref="A46:D48"/>
    <mergeCell ref="C44:D44"/>
    <mergeCell ref="C2:D2"/>
    <mergeCell ref="F2:G2"/>
    <mergeCell ref="C3:D3"/>
    <mergeCell ref="F3:G3"/>
    <mergeCell ref="A2:B2"/>
    <mergeCell ref="A3:B3"/>
  </mergeCells>
  <conditionalFormatting sqref="A6:A37">
    <cfRule type="expression" dxfId="0" priority="1">
      <formula>WEEKDAY(A6,2)&gt;5</formula>
    </cfRule>
  </conditionalFormatting>
  <dataValidations count="2">
    <dataValidation type="list" showInputMessage="1" showErrorMessage="1" promptTitle="Monat" prompt="Auswahlt Monat (Zahl)_x000a_" sqref="F3:G3" xr:uid="{54473E38-17BF-4795-A3B5-4DC70DBDBABA}">
      <formula1>"1,2,3,4,5,6,7,8,9,10,11,12,"</formula1>
    </dataValidation>
    <dataValidation type="list" showInputMessage="1" showErrorMessage="1" promptTitle="Abteilung" prompt="Bitte Abteilung auswählen" sqref="B6:B37" xr:uid="{2A933EE2-4D3F-46A7-AC74-3589FE5F894B}">
      <formula1>",..,Schulbegleitung,Vertr. SB,Urlaub,AU,Feiertag,Kinder-AU,Kindernest,FuD,Reisen,"</formula1>
    </dataValidation>
  </dataValidations>
  <pageMargins left="0.31496062992125984" right="0.11811023622047245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Stundennachweis</vt:lpstr>
      <vt:lpstr>Schulbegleitung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heldt</dc:creator>
  <cp:lastModifiedBy>Hr. Schmitz</cp:lastModifiedBy>
  <cp:lastPrinted>2022-11-08T13:18:07Z</cp:lastPrinted>
  <dcterms:created xsi:type="dcterms:W3CDTF">2022-09-02T05:25:00Z</dcterms:created>
  <dcterms:modified xsi:type="dcterms:W3CDTF">2025-08-08T11:28:51Z</dcterms:modified>
</cp:coreProperties>
</file>